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613b" sheetId="1" r:id="rId1"/>
  </sheets>
  <definedNames/>
  <calcPr fullCalcOnLoad="1"/>
</workbook>
</file>

<file path=xl/sharedStrings.xml><?xml version="1.0" encoding="utf-8"?>
<sst xmlns="http://schemas.openxmlformats.org/spreadsheetml/2006/main" count="185" uniqueCount="101">
  <si>
    <t xml:space="preserve">Skazani na góry </t>
  </si>
  <si>
    <t xml:space="preserve">Teresa </t>
  </si>
  <si>
    <t xml:space="preserve">Bugaj </t>
  </si>
  <si>
    <t xml:space="preserve">Bogdan </t>
  </si>
  <si>
    <t xml:space="preserve">Śliwa </t>
  </si>
  <si>
    <t xml:space="preserve">MIRO Team </t>
  </si>
  <si>
    <t xml:space="preserve">Miłka </t>
  </si>
  <si>
    <t xml:space="preserve">Olejnik </t>
  </si>
  <si>
    <t xml:space="preserve">Robert </t>
  </si>
  <si>
    <t xml:space="preserve">Zabel </t>
  </si>
  <si>
    <t xml:space="preserve">MDK Miechów </t>
  </si>
  <si>
    <t xml:space="preserve">Łukasz </t>
  </si>
  <si>
    <t xml:space="preserve">Skwarczyński </t>
  </si>
  <si>
    <t xml:space="preserve">Sebastian </t>
  </si>
  <si>
    <t xml:space="preserve">Rykowski </t>
  </si>
  <si>
    <t xml:space="preserve">SETKA;) </t>
  </si>
  <si>
    <t xml:space="preserve">LIDER BAJK eMTeBe </t>
  </si>
  <si>
    <t xml:space="preserve">Krzysztof </t>
  </si>
  <si>
    <t xml:space="preserve">Jamrozik </t>
  </si>
  <si>
    <t xml:space="preserve">Maksymilian </t>
  </si>
  <si>
    <t xml:space="preserve">Dwa Pi Er </t>
  </si>
  <si>
    <t xml:space="preserve">Magda </t>
  </si>
  <si>
    <t xml:space="preserve">Piszczek </t>
  </si>
  <si>
    <t xml:space="preserve">Paweł </t>
  </si>
  <si>
    <t xml:space="preserve">SUSPENSION KAPUT </t>
  </si>
  <si>
    <t xml:space="preserve">Artur </t>
  </si>
  <si>
    <t xml:space="preserve">Marszałek </t>
  </si>
  <si>
    <t xml:space="preserve">Czubal Sport Team </t>
  </si>
  <si>
    <t xml:space="preserve">Andrzej </t>
  </si>
  <si>
    <t xml:space="preserve">Czubalski </t>
  </si>
  <si>
    <t xml:space="preserve">Rafał </t>
  </si>
  <si>
    <t>Czubalski</t>
  </si>
  <si>
    <t xml:space="preserve">Poochacze </t>
  </si>
  <si>
    <t xml:space="preserve">Tomasz </t>
  </si>
  <si>
    <t xml:space="preserve">Puchalski </t>
  </si>
  <si>
    <t xml:space="preserve">Anna </t>
  </si>
  <si>
    <t xml:space="preserve">Puchalska </t>
  </si>
  <si>
    <t xml:space="preserve">MALUCHY </t>
  </si>
  <si>
    <t xml:space="preserve">Hołdakowska </t>
  </si>
  <si>
    <t xml:space="preserve">Filip </t>
  </si>
  <si>
    <t xml:space="preserve">Hołdakowski </t>
  </si>
  <si>
    <t xml:space="preserve">GATO NEGRO </t>
  </si>
  <si>
    <t>Agnieszka</t>
  </si>
  <si>
    <t>Barnat</t>
  </si>
  <si>
    <t>Paweł</t>
  </si>
  <si>
    <t>Chrapek</t>
  </si>
  <si>
    <t>Olek</t>
  </si>
  <si>
    <t>Frosztęga</t>
  </si>
  <si>
    <t>TEAM</t>
  </si>
  <si>
    <t>Imię1</t>
  </si>
  <si>
    <t>Nazwisko1</t>
  </si>
  <si>
    <t>Imię2</t>
  </si>
  <si>
    <t>Nazwisko2</t>
  </si>
  <si>
    <t>NR</t>
  </si>
  <si>
    <t>Kategoria</t>
  </si>
  <si>
    <t>87/88</t>
  </si>
  <si>
    <t>83/84</t>
  </si>
  <si>
    <t>98/99</t>
  </si>
  <si>
    <t>71/72</t>
  </si>
  <si>
    <t>104/105</t>
  </si>
  <si>
    <t>122/125</t>
  </si>
  <si>
    <t>85/86</t>
  </si>
  <si>
    <t>96/97</t>
  </si>
  <si>
    <t>75/76</t>
  </si>
  <si>
    <t>120/121</t>
  </si>
  <si>
    <t>118/119</t>
  </si>
  <si>
    <t>Bikeholicy</t>
  </si>
  <si>
    <t>Paulina</t>
  </si>
  <si>
    <t>Gładysz</t>
  </si>
  <si>
    <t>Staszek</t>
  </si>
  <si>
    <t>Korzec</t>
  </si>
  <si>
    <t>Fun</t>
  </si>
  <si>
    <t>MM</t>
  </si>
  <si>
    <t>KK/Mix</t>
  </si>
  <si>
    <t>start</t>
  </si>
  <si>
    <t>limit</t>
  </si>
  <si>
    <t>czas jazdy</t>
  </si>
  <si>
    <t>suma kar</t>
  </si>
  <si>
    <t>Marcin</t>
  </si>
  <si>
    <t>Franke</t>
  </si>
  <si>
    <t>Julia</t>
  </si>
  <si>
    <t>Godula</t>
  </si>
  <si>
    <t>PK</t>
  </si>
  <si>
    <t>NKL</t>
  </si>
  <si>
    <t>XX</t>
  </si>
  <si>
    <t>KillerBee/Bikeholicy</t>
  </si>
  <si>
    <t>kara czas</t>
  </si>
  <si>
    <t>Miejsce</t>
  </si>
  <si>
    <t>wynik2</t>
  </si>
  <si>
    <t>kara PK 2</t>
  </si>
  <si>
    <t>czas jazdy 2</t>
  </si>
  <si>
    <t>meta 2</t>
  </si>
  <si>
    <t>PK 2</t>
  </si>
  <si>
    <t>WYNIK</t>
  </si>
  <si>
    <t>Miejsce 2</t>
  </si>
  <si>
    <t>Barbara</t>
  </si>
  <si>
    <t>Buchowicz</t>
  </si>
  <si>
    <t>meta 1</t>
  </si>
  <si>
    <t>kara PK 1</t>
  </si>
  <si>
    <t>wynik 1</t>
  </si>
  <si>
    <t>Miejsce 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</si>
</sst>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[h]:mm:ss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9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13" xfId="0" applyFill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27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tabSelected="1" workbookViewId="0" topLeftCell="J1">
      <selection activeCell="AJ23" sqref="AJ23"/>
    </sheetView>
  </sheetViews>
  <sheetFormatPr defaultColWidth="9.140625" defaultRowHeight="12.75"/>
  <cols>
    <col min="1" max="1" width="7.57421875" style="0" bestFit="1" customWidth="1"/>
    <col min="2" max="2" width="20.7109375" style="0" bestFit="1" customWidth="1"/>
    <col min="3" max="3" width="9.7109375" style="0" bestFit="1" customWidth="1"/>
    <col min="4" max="4" width="13.28125" style="0" bestFit="1" customWidth="1"/>
    <col min="5" max="6" width="12.00390625" style="0" bestFit="1" customWidth="1"/>
    <col min="7" max="7" width="9.8515625" style="0" bestFit="1" customWidth="1"/>
    <col min="8" max="13" width="7.140625" style="0" bestFit="1" customWidth="1"/>
    <col min="14" max="14" width="3.57421875" style="68" bestFit="1" customWidth="1"/>
    <col min="15" max="15" width="8.140625" style="68" hidden="1" customWidth="1"/>
    <col min="16" max="16" width="9.140625" style="69" bestFit="1" customWidth="1"/>
    <col min="17" max="17" width="7.140625" style="70" hidden="1" customWidth="1"/>
    <col min="18" max="18" width="8.140625" style="68" hidden="1" customWidth="1"/>
    <col min="19" max="19" width="10.00390625" style="68" hidden="1" customWidth="1"/>
    <col min="20" max="20" width="9.28125" style="68" bestFit="1" customWidth="1"/>
    <col min="21" max="21" width="9.140625" style="68" hidden="1" customWidth="1"/>
    <col min="22" max="22" width="9.28125" style="70" hidden="1" customWidth="1"/>
    <col min="23" max="23" width="8.140625" style="69" bestFit="1" customWidth="1"/>
    <col min="24" max="24" width="9.421875" style="70" bestFit="1" customWidth="1"/>
    <col min="25" max="25" width="2.140625" style="70" customWidth="1"/>
    <col min="26" max="30" width="7.140625" style="68" bestFit="1" customWidth="1"/>
    <col min="31" max="31" width="4.57421875" style="68" bestFit="1" customWidth="1"/>
    <col min="32" max="32" width="0" style="68" hidden="1" customWidth="1"/>
    <col min="33" max="33" width="8.140625" style="69" bestFit="1" customWidth="1"/>
    <col min="34" max="35" width="0" style="68" hidden="1" customWidth="1"/>
    <col min="36" max="36" width="11.57421875" style="68" bestFit="1" customWidth="1"/>
    <col min="37" max="37" width="9.140625" style="68" customWidth="1"/>
    <col min="38" max="38" width="7.140625" style="69" bestFit="1" customWidth="1"/>
    <col min="39" max="39" width="9.421875" style="70" bestFit="1" customWidth="1"/>
    <col min="40" max="40" width="2.421875" style="70" customWidth="1"/>
    <col min="41" max="41" width="9.140625" style="36" customWidth="1"/>
  </cols>
  <sheetData>
    <row r="1" spans="1:42" ht="13.5" thickBot="1">
      <c r="A1" s="9" t="s">
        <v>53</v>
      </c>
      <c r="B1" s="2" t="s">
        <v>48</v>
      </c>
      <c r="C1" s="3" t="s">
        <v>49</v>
      </c>
      <c r="D1" s="3" t="s">
        <v>50</v>
      </c>
      <c r="E1" s="3" t="s">
        <v>51</v>
      </c>
      <c r="F1" s="3" t="s">
        <v>52</v>
      </c>
      <c r="G1" s="5" t="s">
        <v>54</v>
      </c>
      <c r="H1" s="19">
        <v>15</v>
      </c>
      <c r="I1" s="4">
        <v>23</v>
      </c>
      <c r="J1" s="4">
        <v>24</v>
      </c>
      <c r="K1" s="4">
        <v>25</v>
      </c>
      <c r="L1" s="4">
        <v>26</v>
      </c>
      <c r="M1" s="20">
        <v>27</v>
      </c>
      <c r="N1" s="37" t="s">
        <v>82</v>
      </c>
      <c r="O1" s="38" t="s">
        <v>74</v>
      </c>
      <c r="P1" s="39" t="s">
        <v>97</v>
      </c>
      <c r="Q1" s="40"/>
      <c r="R1" s="37" t="s">
        <v>75</v>
      </c>
      <c r="S1" s="41" t="s">
        <v>76</v>
      </c>
      <c r="T1" s="41" t="s">
        <v>98</v>
      </c>
      <c r="U1" s="38" t="s">
        <v>86</v>
      </c>
      <c r="V1" s="42" t="s">
        <v>77</v>
      </c>
      <c r="W1" s="43" t="s">
        <v>99</v>
      </c>
      <c r="X1" s="78" t="s">
        <v>100</v>
      </c>
      <c r="Y1" s="72"/>
      <c r="Z1" s="76">
        <v>1</v>
      </c>
      <c r="AA1" s="41">
        <v>2</v>
      </c>
      <c r="AB1" s="41">
        <v>4</v>
      </c>
      <c r="AC1" s="41">
        <v>5</v>
      </c>
      <c r="AD1" s="77">
        <v>6</v>
      </c>
      <c r="AE1" s="37" t="s">
        <v>92</v>
      </c>
      <c r="AF1" s="38" t="s">
        <v>74</v>
      </c>
      <c r="AG1" s="39" t="s">
        <v>91</v>
      </c>
      <c r="AH1" s="40"/>
      <c r="AI1" s="37" t="s">
        <v>75</v>
      </c>
      <c r="AJ1" s="41" t="s">
        <v>90</v>
      </c>
      <c r="AK1" s="41" t="s">
        <v>89</v>
      </c>
      <c r="AL1" s="43" t="s">
        <v>88</v>
      </c>
      <c r="AM1" s="71" t="s">
        <v>94</v>
      </c>
      <c r="AN1" s="72"/>
      <c r="AO1" s="74" t="s">
        <v>93</v>
      </c>
      <c r="AP1" s="75" t="s">
        <v>87</v>
      </c>
    </row>
    <row r="2" spans="1:42" ht="12.75">
      <c r="A2" s="10" t="s">
        <v>56</v>
      </c>
      <c r="B2" s="16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13" t="s">
        <v>73</v>
      </c>
      <c r="H2" s="90"/>
      <c r="I2" s="24"/>
      <c r="J2" s="24"/>
      <c r="K2" s="24"/>
      <c r="L2" s="24"/>
      <c r="M2" s="21"/>
      <c r="N2" s="52">
        <f>6-(COUNTA(H2:M2))</f>
        <v>6</v>
      </c>
      <c r="O2" s="53">
        <v>0.4375</v>
      </c>
      <c r="P2" s="54">
        <v>0.5840277777777778</v>
      </c>
      <c r="Q2" s="55">
        <v>0</v>
      </c>
      <c r="R2" s="53">
        <v>0.75</v>
      </c>
      <c r="S2" s="53">
        <f>P2-O2</f>
        <v>0.1465277777777778</v>
      </c>
      <c r="T2" s="53">
        <f>SUM(H2:M2)</f>
        <v>0</v>
      </c>
      <c r="U2" s="53">
        <f>IF(P2&lt;R2,Q2,((P2-R2)*10))</f>
        <v>0</v>
      </c>
      <c r="V2" s="53">
        <f>SUM(T2:U2)</f>
        <v>0</v>
      </c>
      <c r="W2" s="54">
        <f>SUM(V2,S2)</f>
        <v>0.1465277777777778</v>
      </c>
      <c r="X2" s="79">
        <v>2</v>
      </c>
      <c r="Y2" s="73"/>
      <c r="Z2" s="85"/>
      <c r="AA2" s="86"/>
      <c r="AB2" s="86"/>
      <c r="AC2" s="86"/>
      <c r="AD2" s="45"/>
      <c r="AE2" s="82">
        <f>5-(COUNTA(Z2:AD2))</f>
        <v>5</v>
      </c>
      <c r="AF2" s="53">
        <v>0.3958333333333333</v>
      </c>
      <c r="AG2" s="54">
        <v>0.47291666666666665</v>
      </c>
      <c r="AH2" s="55">
        <v>0</v>
      </c>
      <c r="AI2" s="53">
        <v>0.75</v>
      </c>
      <c r="AJ2" s="53">
        <f>AG2-AF2</f>
        <v>0.07708333333333334</v>
      </c>
      <c r="AK2" s="53">
        <f>SUM(Z2:AD2)</f>
        <v>0</v>
      </c>
      <c r="AL2" s="93">
        <f>SUM(AK2,AJ2)</f>
        <v>0.07708333333333334</v>
      </c>
      <c r="AM2" s="79">
        <v>1</v>
      </c>
      <c r="AN2" s="73"/>
      <c r="AO2" s="33">
        <f>AL2+W2</f>
        <v>0.22361111111111115</v>
      </c>
      <c r="AP2" s="10">
        <v>1</v>
      </c>
    </row>
    <row r="3" spans="1:42" ht="12.75">
      <c r="A3" s="12" t="s">
        <v>65</v>
      </c>
      <c r="B3" s="17" t="s">
        <v>66</v>
      </c>
      <c r="C3" s="1" t="s">
        <v>67</v>
      </c>
      <c r="D3" s="28" t="s">
        <v>68</v>
      </c>
      <c r="E3" s="28" t="s">
        <v>69</v>
      </c>
      <c r="F3" s="28" t="s">
        <v>70</v>
      </c>
      <c r="G3" s="18" t="s">
        <v>73</v>
      </c>
      <c r="H3" s="91"/>
      <c r="I3" s="25"/>
      <c r="J3" s="25"/>
      <c r="K3" s="25"/>
      <c r="L3" s="25"/>
      <c r="M3" s="23"/>
      <c r="N3" s="56">
        <f>6-(COUNTA(H3:M3))</f>
        <v>6</v>
      </c>
      <c r="O3" s="57">
        <v>0.4375</v>
      </c>
      <c r="P3" s="58">
        <v>0.5736111111111112</v>
      </c>
      <c r="Q3" s="59">
        <v>0</v>
      </c>
      <c r="R3" s="57">
        <v>0.75</v>
      </c>
      <c r="S3" s="57">
        <f>P3-O3</f>
        <v>0.13611111111111118</v>
      </c>
      <c r="T3" s="57">
        <f>SUM(H3:M3)</f>
        <v>0</v>
      </c>
      <c r="U3" s="57">
        <f>IF(P3&lt;R3,Q3,((P3-R3)*10))</f>
        <v>0</v>
      </c>
      <c r="V3" s="57">
        <f>SUM(T3:U3)</f>
        <v>0</v>
      </c>
      <c r="W3" s="58">
        <f>SUM(V3,S3)</f>
        <v>0.13611111111111118</v>
      </c>
      <c r="X3" s="81">
        <v>1</v>
      </c>
      <c r="Y3" s="73"/>
      <c r="Z3" s="87"/>
      <c r="AA3" s="84"/>
      <c r="AB3" s="84"/>
      <c r="AC3" s="84"/>
      <c r="AD3" s="60"/>
      <c r="AE3" s="82">
        <f>5-(COUNTA(Z3:AD3))</f>
        <v>5</v>
      </c>
      <c r="AF3" s="57">
        <v>0.3958333333333333</v>
      </c>
      <c r="AG3" s="58">
        <v>0.48680555555555555</v>
      </c>
      <c r="AH3" s="59">
        <v>0</v>
      </c>
      <c r="AI3" s="57">
        <v>0.75</v>
      </c>
      <c r="AJ3" s="57">
        <f>AG3-AF3</f>
        <v>0.09097222222222223</v>
      </c>
      <c r="AK3" s="57">
        <f>SUM(Z3:AD3)</f>
        <v>0</v>
      </c>
      <c r="AL3" s="94">
        <f>SUM(AK3,AJ3)</f>
        <v>0.09097222222222223</v>
      </c>
      <c r="AM3" s="81">
        <v>2</v>
      </c>
      <c r="AN3" s="73"/>
      <c r="AO3" s="34">
        <f>AL3+W3</f>
        <v>0.22708333333333341</v>
      </c>
      <c r="AP3" s="12">
        <v>2</v>
      </c>
    </row>
    <row r="4" spans="1:42" ht="12.75">
      <c r="A4" s="12" t="s">
        <v>62</v>
      </c>
      <c r="B4" s="17" t="s">
        <v>32</v>
      </c>
      <c r="C4" s="1" t="s">
        <v>33</v>
      </c>
      <c r="D4" s="1" t="s">
        <v>34</v>
      </c>
      <c r="E4" s="1" t="s">
        <v>35</v>
      </c>
      <c r="F4" s="1" t="s">
        <v>36</v>
      </c>
      <c r="G4" s="18" t="s">
        <v>73</v>
      </c>
      <c r="H4" s="91"/>
      <c r="I4" s="25"/>
      <c r="J4" s="25"/>
      <c r="K4" s="25"/>
      <c r="L4" s="25"/>
      <c r="M4" s="23"/>
      <c r="N4" s="56">
        <f>6-(COUNTA(H4:M4))</f>
        <v>6</v>
      </c>
      <c r="O4" s="57">
        <v>0.4375</v>
      </c>
      <c r="P4" s="58">
        <v>0.6263888888888889</v>
      </c>
      <c r="Q4" s="59">
        <v>0</v>
      </c>
      <c r="R4" s="57">
        <v>0.75</v>
      </c>
      <c r="S4" s="57">
        <f>P4-O4</f>
        <v>0.18888888888888888</v>
      </c>
      <c r="T4" s="57">
        <f>SUM(H4:M4)</f>
        <v>0</v>
      </c>
      <c r="U4" s="57">
        <f>IF(P4&lt;R4,Q4,((P4-R4)*10))</f>
        <v>0</v>
      </c>
      <c r="V4" s="57">
        <f>SUM(T4:U4)</f>
        <v>0</v>
      </c>
      <c r="W4" s="58">
        <f>SUM(V4,S4)</f>
        <v>0.18888888888888888</v>
      </c>
      <c r="X4" s="81">
        <v>3</v>
      </c>
      <c r="Y4" s="73"/>
      <c r="Z4" s="87"/>
      <c r="AA4" s="84"/>
      <c r="AB4" s="84"/>
      <c r="AC4" s="84"/>
      <c r="AD4" s="60"/>
      <c r="AE4" s="82">
        <f>5-(COUNTA(Z4:AD4))</f>
        <v>5</v>
      </c>
      <c r="AF4" s="57">
        <v>0.3958333333333333</v>
      </c>
      <c r="AG4" s="58">
        <v>0.4895833333333333</v>
      </c>
      <c r="AH4" s="59">
        <v>0</v>
      </c>
      <c r="AI4" s="57">
        <v>0.75</v>
      </c>
      <c r="AJ4" s="57">
        <f>AG4-AF4</f>
        <v>0.09375</v>
      </c>
      <c r="AK4" s="57">
        <f>SUM(Z4:AD4)</f>
        <v>0</v>
      </c>
      <c r="AL4" s="94">
        <f>SUM(AK4,AJ4)</f>
        <v>0.09375</v>
      </c>
      <c r="AM4" s="81">
        <v>4</v>
      </c>
      <c r="AN4" s="73"/>
      <c r="AO4" s="34">
        <f>AL4+W4</f>
        <v>0.2826388888888889</v>
      </c>
      <c r="AP4" s="12">
        <v>3</v>
      </c>
    </row>
    <row r="5" spans="1:42" ht="12.75">
      <c r="A5" s="12" t="s">
        <v>60</v>
      </c>
      <c r="B5" s="17" t="s">
        <v>20</v>
      </c>
      <c r="C5" s="1" t="s">
        <v>21</v>
      </c>
      <c r="D5" s="1" t="s">
        <v>22</v>
      </c>
      <c r="E5" s="1" t="s">
        <v>23</v>
      </c>
      <c r="F5" s="1" t="s">
        <v>22</v>
      </c>
      <c r="G5" s="18" t="s">
        <v>73</v>
      </c>
      <c r="H5" s="91"/>
      <c r="I5" s="25"/>
      <c r="J5" s="25"/>
      <c r="K5" s="25"/>
      <c r="L5" s="25"/>
      <c r="M5" s="23"/>
      <c r="N5" s="56">
        <f>6-(COUNTA(H5:M5))</f>
        <v>6</v>
      </c>
      <c r="O5" s="57">
        <v>0.4375</v>
      </c>
      <c r="P5" s="58">
        <v>0.642361111111111</v>
      </c>
      <c r="Q5" s="59">
        <v>0</v>
      </c>
      <c r="R5" s="57">
        <v>0.75</v>
      </c>
      <c r="S5" s="57">
        <f>P5-O5</f>
        <v>0.20486111111111105</v>
      </c>
      <c r="T5" s="57">
        <f>SUM(H5:M5)</f>
        <v>0</v>
      </c>
      <c r="U5" s="57">
        <f>IF(P5&lt;R5,Q5,((P5-R5)*10))</f>
        <v>0</v>
      </c>
      <c r="V5" s="57">
        <f>SUM(T5:U5)</f>
        <v>0</v>
      </c>
      <c r="W5" s="58">
        <f>SUM(V5,S5)</f>
        <v>0.20486111111111105</v>
      </c>
      <c r="X5" s="81">
        <v>4</v>
      </c>
      <c r="Y5" s="73"/>
      <c r="Z5" s="87"/>
      <c r="AA5" s="84"/>
      <c r="AB5" s="84"/>
      <c r="AC5" s="84"/>
      <c r="AD5" s="60"/>
      <c r="AE5" s="82">
        <f>5-(COUNTA(Z5:AD5))</f>
        <v>5</v>
      </c>
      <c r="AF5" s="57">
        <v>0.3958333333333333</v>
      </c>
      <c r="AG5" s="58">
        <v>0.4875</v>
      </c>
      <c r="AH5" s="59">
        <v>0</v>
      </c>
      <c r="AI5" s="57">
        <v>0.75</v>
      </c>
      <c r="AJ5" s="57">
        <f>AG5-AF5</f>
        <v>0.09166666666666667</v>
      </c>
      <c r="AK5" s="57">
        <f>SUM(Z5:AD5)</f>
        <v>0</v>
      </c>
      <c r="AL5" s="94">
        <f>SUM(AK5,AJ5)</f>
        <v>0.09166666666666667</v>
      </c>
      <c r="AM5" s="81">
        <v>3</v>
      </c>
      <c r="AN5" s="73"/>
      <c r="AO5" s="34">
        <f>AL5+W5</f>
        <v>0.2965277777777777</v>
      </c>
      <c r="AP5" s="12">
        <v>4</v>
      </c>
    </row>
    <row r="6" spans="1:42" ht="12.75">
      <c r="A6" s="12" t="s">
        <v>55</v>
      </c>
      <c r="B6" s="17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8" t="s">
        <v>73</v>
      </c>
      <c r="H6" s="91"/>
      <c r="I6" s="25"/>
      <c r="J6" s="25"/>
      <c r="K6" s="25"/>
      <c r="L6" s="25"/>
      <c r="M6" s="23"/>
      <c r="N6" s="56">
        <f>6-(COUNTA(H6:M6))</f>
        <v>6</v>
      </c>
      <c r="O6" s="57">
        <v>0.4375</v>
      </c>
      <c r="P6" s="58">
        <v>0.6805555555555555</v>
      </c>
      <c r="Q6" s="59">
        <v>0</v>
      </c>
      <c r="R6" s="57">
        <v>0.75</v>
      </c>
      <c r="S6" s="57">
        <f>P6-O6</f>
        <v>0.24305555555555547</v>
      </c>
      <c r="T6" s="57">
        <f>SUM(H6:M6)</f>
        <v>0</v>
      </c>
      <c r="U6" s="57">
        <f>IF(P6&lt;R6,Q6,((P6-R6)*10))</f>
        <v>0</v>
      </c>
      <c r="V6" s="57">
        <f>SUM(T6:U6)</f>
        <v>0</v>
      </c>
      <c r="W6" s="58">
        <f>SUM(V6,S6)</f>
        <v>0.24305555555555547</v>
      </c>
      <c r="X6" s="81">
        <v>7</v>
      </c>
      <c r="Y6" s="73"/>
      <c r="Z6" s="87"/>
      <c r="AA6" s="84"/>
      <c r="AB6" s="84"/>
      <c r="AC6" s="84"/>
      <c r="AD6" s="60"/>
      <c r="AE6" s="82">
        <f>5-(COUNTA(Z6:AD6))</f>
        <v>5</v>
      </c>
      <c r="AF6" s="57">
        <v>0.3958333333333333</v>
      </c>
      <c r="AG6" s="58">
        <v>0.5270833333333333</v>
      </c>
      <c r="AH6" s="59">
        <v>0</v>
      </c>
      <c r="AI6" s="57">
        <v>0.75</v>
      </c>
      <c r="AJ6" s="57">
        <f>AG6-AF6</f>
        <v>0.13125000000000003</v>
      </c>
      <c r="AK6" s="57">
        <f>SUM(Z6:AD6)</f>
        <v>0</v>
      </c>
      <c r="AL6" s="94">
        <f>SUM(AK6,AJ6)</f>
        <v>0.13125000000000003</v>
      </c>
      <c r="AM6" s="81">
        <v>5</v>
      </c>
      <c r="AN6" s="73"/>
      <c r="AO6" s="34">
        <f>AL6+W6</f>
        <v>0.3743055555555555</v>
      </c>
      <c r="AP6" s="12">
        <v>5</v>
      </c>
    </row>
    <row r="7" spans="1:42" ht="12.75">
      <c r="A7" s="12" t="s">
        <v>63</v>
      </c>
      <c r="B7" s="17" t="s">
        <v>37</v>
      </c>
      <c r="C7" s="1" t="s">
        <v>35</v>
      </c>
      <c r="D7" s="1" t="s">
        <v>38</v>
      </c>
      <c r="E7" s="1" t="s">
        <v>39</v>
      </c>
      <c r="F7" s="1" t="s">
        <v>40</v>
      </c>
      <c r="G7" s="18" t="s">
        <v>73</v>
      </c>
      <c r="H7" s="91"/>
      <c r="I7" s="25"/>
      <c r="J7" s="25"/>
      <c r="K7" s="25">
        <v>0.03125</v>
      </c>
      <c r="L7" s="25"/>
      <c r="M7" s="23"/>
      <c r="N7" s="56">
        <f>6-(COUNTA(H7:M7))</f>
        <v>5</v>
      </c>
      <c r="O7" s="57">
        <v>0.4375</v>
      </c>
      <c r="P7" s="58">
        <v>0.7444444444444445</v>
      </c>
      <c r="Q7" s="59">
        <v>0</v>
      </c>
      <c r="R7" s="57">
        <v>0.75</v>
      </c>
      <c r="S7" s="57">
        <f>P7-O7</f>
        <v>0.30694444444444446</v>
      </c>
      <c r="T7" s="57">
        <f>SUM(H7:M7)</f>
        <v>0.03125</v>
      </c>
      <c r="U7" s="57">
        <f>IF(P7&lt;R7,Q7,((P7-R7)*10))</f>
        <v>0</v>
      </c>
      <c r="V7" s="57">
        <f>SUM(T7:U7)</f>
        <v>0.03125</v>
      </c>
      <c r="W7" s="58">
        <f>SUM(V7,S7)</f>
        <v>0.33819444444444446</v>
      </c>
      <c r="X7" s="81">
        <v>8</v>
      </c>
      <c r="Y7" s="73"/>
      <c r="Z7" s="87"/>
      <c r="AA7" s="84">
        <v>0.020833333333333332</v>
      </c>
      <c r="AB7" s="84"/>
      <c r="AC7" s="84">
        <v>0.03125</v>
      </c>
      <c r="AD7" s="60">
        <v>0.03125</v>
      </c>
      <c r="AE7" s="82">
        <f>5-(COUNTA(Z7:AD7))</f>
        <v>2</v>
      </c>
      <c r="AF7" s="57">
        <v>0.3958333333333333</v>
      </c>
      <c r="AG7" s="58">
        <v>0.5319444444444444</v>
      </c>
      <c r="AH7" s="59">
        <v>0</v>
      </c>
      <c r="AI7" s="57">
        <v>0.75</v>
      </c>
      <c r="AJ7" s="57">
        <f>AG7-AF7</f>
        <v>0.13611111111111113</v>
      </c>
      <c r="AK7" s="57">
        <f>SUM(Z7:AD7)</f>
        <v>0.08333333333333333</v>
      </c>
      <c r="AL7" s="94">
        <f>SUM(AK7,AJ7)</f>
        <v>0.21944444444444444</v>
      </c>
      <c r="AM7" s="81">
        <v>6</v>
      </c>
      <c r="AN7" s="73"/>
      <c r="AO7" s="34">
        <f>AL7+W7</f>
        <v>0.5576388888888889</v>
      </c>
      <c r="AP7" s="12">
        <v>6</v>
      </c>
    </row>
    <row r="8" spans="1:42" ht="12.75">
      <c r="A8" s="12" t="s">
        <v>58</v>
      </c>
      <c r="B8" s="17" t="s">
        <v>15</v>
      </c>
      <c r="C8" s="1" t="s">
        <v>42</v>
      </c>
      <c r="D8" s="1" t="s">
        <v>43</v>
      </c>
      <c r="E8" s="1" t="s">
        <v>95</v>
      </c>
      <c r="F8" s="1" t="s">
        <v>96</v>
      </c>
      <c r="G8" s="18" t="s">
        <v>73</v>
      </c>
      <c r="H8" s="91"/>
      <c r="I8" s="25"/>
      <c r="J8" s="25"/>
      <c r="K8" s="25"/>
      <c r="L8" s="25"/>
      <c r="M8" s="23"/>
      <c r="N8" s="56">
        <f>6-(COUNTA(H8:M8))</f>
        <v>6</v>
      </c>
      <c r="O8" s="57">
        <v>0.4375</v>
      </c>
      <c r="P8" s="58">
        <v>0.6569444444444444</v>
      </c>
      <c r="Q8" s="59">
        <v>0</v>
      </c>
      <c r="R8" s="57">
        <v>0.75</v>
      </c>
      <c r="S8" s="57">
        <f>P8-O8</f>
        <v>0.21944444444444444</v>
      </c>
      <c r="T8" s="57">
        <f>SUM(H8:M8)</f>
        <v>0</v>
      </c>
      <c r="U8" s="57">
        <f>IF(P8&lt;R8,Q8,((P8-R8)*10))</f>
        <v>0</v>
      </c>
      <c r="V8" s="57">
        <f>SUM(T8:U8)</f>
        <v>0</v>
      </c>
      <c r="W8" s="58">
        <f>SUM(V8,S8)</f>
        <v>0.21944444444444444</v>
      </c>
      <c r="X8" s="81">
        <v>5</v>
      </c>
      <c r="Y8" s="73"/>
      <c r="Z8" s="87" t="s">
        <v>83</v>
      </c>
      <c r="AA8" s="84" t="s">
        <v>83</v>
      </c>
      <c r="AB8" s="84" t="s">
        <v>83</v>
      </c>
      <c r="AC8" s="84" t="s">
        <v>83</v>
      </c>
      <c r="AD8" s="60" t="s">
        <v>83</v>
      </c>
      <c r="AE8" s="82" t="s">
        <v>83</v>
      </c>
      <c r="AF8" s="57" t="s">
        <v>83</v>
      </c>
      <c r="AG8" s="58" t="s">
        <v>83</v>
      </c>
      <c r="AH8" s="59" t="s">
        <v>83</v>
      </c>
      <c r="AI8" s="57" t="s">
        <v>83</v>
      </c>
      <c r="AJ8" s="57" t="s">
        <v>83</v>
      </c>
      <c r="AK8" s="57" t="s">
        <v>83</v>
      </c>
      <c r="AL8" s="94" t="s">
        <v>83</v>
      </c>
      <c r="AM8" s="59" t="s">
        <v>83</v>
      </c>
      <c r="AN8" s="73"/>
      <c r="AO8" s="58" t="s">
        <v>83</v>
      </c>
      <c r="AP8" s="59" t="s">
        <v>83</v>
      </c>
    </row>
    <row r="9" spans="1:42" ht="13.5" thickBot="1">
      <c r="A9" s="29" t="s">
        <v>84</v>
      </c>
      <c r="B9" s="30" t="s">
        <v>85</v>
      </c>
      <c r="C9" s="31" t="s">
        <v>80</v>
      </c>
      <c r="D9" s="31" t="s">
        <v>81</v>
      </c>
      <c r="E9" s="31" t="s">
        <v>44</v>
      </c>
      <c r="F9" s="31" t="s">
        <v>81</v>
      </c>
      <c r="G9" s="32" t="s">
        <v>73</v>
      </c>
      <c r="H9" s="92">
        <v>0.03125</v>
      </c>
      <c r="I9" s="26">
        <v>0.03125</v>
      </c>
      <c r="J9" s="26"/>
      <c r="K9" s="26">
        <v>0.03125</v>
      </c>
      <c r="L9" s="26"/>
      <c r="M9" s="22"/>
      <c r="N9" s="61">
        <f>6-(COUNTA(H9:M9))</f>
        <v>3</v>
      </c>
      <c r="O9" s="62">
        <v>0.4375</v>
      </c>
      <c r="P9" s="63">
        <v>0.5694444444444444</v>
      </c>
      <c r="Q9" s="64">
        <v>0</v>
      </c>
      <c r="R9" s="62">
        <v>0.75</v>
      </c>
      <c r="S9" s="62">
        <f>P9-O9</f>
        <v>0.13194444444444442</v>
      </c>
      <c r="T9" s="62">
        <f>SUM(H9:M9)</f>
        <v>0.09375</v>
      </c>
      <c r="U9" s="62">
        <f>IF(P9&lt;R9,Q9,((P9-R9)*10))</f>
        <v>0</v>
      </c>
      <c r="V9" s="62">
        <f>SUM(T9:U9)</f>
        <v>0.09375</v>
      </c>
      <c r="W9" s="63">
        <f>SUM(V9,S9)</f>
        <v>0.22569444444444442</v>
      </c>
      <c r="X9" s="80">
        <v>6</v>
      </c>
      <c r="Y9" s="73"/>
      <c r="Z9" s="88" t="s">
        <v>83</v>
      </c>
      <c r="AA9" s="89" t="s">
        <v>83</v>
      </c>
      <c r="AB9" s="89" t="s">
        <v>83</v>
      </c>
      <c r="AC9" s="89" t="s">
        <v>83</v>
      </c>
      <c r="AD9" s="49" t="s">
        <v>83</v>
      </c>
      <c r="AE9" s="83" t="s">
        <v>83</v>
      </c>
      <c r="AF9" s="62" t="s">
        <v>83</v>
      </c>
      <c r="AG9" s="63" t="s">
        <v>83</v>
      </c>
      <c r="AH9" s="64" t="s">
        <v>83</v>
      </c>
      <c r="AI9" s="62" t="s">
        <v>83</v>
      </c>
      <c r="AJ9" s="62" t="s">
        <v>83</v>
      </c>
      <c r="AK9" s="62" t="s">
        <v>83</v>
      </c>
      <c r="AL9" s="95" t="s">
        <v>83</v>
      </c>
      <c r="AM9" s="64" t="s">
        <v>83</v>
      </c>
      <c r="AN9" s="73"/>
      <c r="AO9" s="63" t="s">
        <v>83</v>
      </c>
      <c r="AP9" s="64" t="s">
        <v>83</v>
      </c>
    </row>
    <row r="10" spans="1:42" ht="12.75">
      <c r="A10" s="27" t="s">
        <v>64</v>
      </c>
      <c r="B10" s="16" t="s">
        <v>41</v>
      </c>
      <c r="C10" s="8" t="s">
        <v>44</v>
      </c>
      <c r="D10" s="8" t="s">
        <v>45</v>
      </c>
      <c r="E10" s="8" t="s">
        <v>46</v>
      </c>
      <c r="F10" s="8" t="s">
        <v>47</v>
      </c>
      <c r="G10" s="13" t="s">
        <v>72</v>
      </c>
      <c r="H10" s="90"/>
      <c r="I10" s="24"/>
      <c r="J10" s="24"/>
      <c r="K10" s="24"/>
      <c r="L10" s="24"/>
      <c r="M10" s="21"/>
      <c r="N10" s="44">
        <f>6-(COUNTA(H10:M10))</f>
        <v>6</v>
      </c>
      <c r="O10" s="45">
        <v>0.4375</v>
      </c>
      <c r="P10" s="46">
        <v>0.6298611111111111</v>
      </c>
      <c r="Q10" s="47">
        <v>0</v>
      </c>
      <c r="R10" s="45">
        <v>0.75</v>
      </c>
      <c r="S10" s="45">
        <f>P10-O10</f>
        <v>0.1923611111111111</v>
      </c>
      <c r="T10" s="45">
        <f>SUM(H10:M10)</f>
        <v>0</v>
      </c>
      <c r="U10" s="45">
        <f>IF(P10&lt;R10,Q10,((P10-R10)*10))</f>
        <v>0</v>
      </c>
      <c r="V10" s="45">
        <f>SUM(T10:U10)</f>
        <v>0</v>
      </c>
      <c r="W10" s="46">
        <f>SUM(V10,S10)</f>
        <v>0.1923611111111111</v>
      </c>
      <c r="X10" s="79">
        <v>1</v>
      </c>
      <c r="Y10" s="73"/>
      <c r="Z10" s="85"/>
      <c r="AA10" s="86"/>
      <c r="AB10" s="86"/>
      <c r="AC10" s="86"/>
      <c r="AD10" s="45"/>
      <c r="AE10" s="44">
        <f>5-(COUNTA(Z10:AD10))</f>
        <v>5</v>
      </c>
      <c r="AF10" s="45">
        <v>0.3958333333333333</v>
      </c>
      <c r="AG10" s="46">
        <v>0.4909722222222222</v>
      </c>
      <c r="AH10" s="47">
        <v>0</v>
      </c>
      <c r="AI10" s="45">
        <v>0.75</v>
      </c>
      <c r="AJ10" s="45">
        <f>AG10-AF10</f>
        <v>0.09513888888888888</v>
      </c>
      <c r="AK10" s="45">
        <f>SUM(Z10:AD10)</f>
        <v>0</v>
      </c>
      <c r="AL10" s="46">
        <f>SUM(AK10,AJ10)</f>
        <v>0.09513888888888888</v>
      </c>
      <c r="AM10" s="79">
        <v>1</v>
      </c>
      <c r="AN10" s="73"/>
      <c r="AO10" s="33">
        <f>AL10+W10</f>
        <v>0.2875</v>
      </c>
      <c r="AP10" s="10">
        <v>1</v>
      </c>
    </row>
    <row r="11" spans="1:42" ht="12.75">
      <c r="A11" s="12" t="s">
        <v>57</v>
      </c>
      <c r="B11" s="17" t="s">
        <v>10</v>
      </c>
      <c r="C11" s="1" t="s">
        <v>11</v>
      </c>
      <c r="D11" s="1" t="s">
        <v>12</v>
      </c>
      <c r="E11" s="1" t="s">
        <v>13</v>
      </c>
      <c r="F11" s="1" t="s">
        <v>14</v>
      </c>
      <c r="G11" s="18" t="s">
        <v>72</v>
      </c>
      <c r="H11" s="91"/>
      <c r="I11" s="25"/>
      <c r="J11" s="25"/>
      <c r="K11" s="25"/>
      <c r="L11" s="25"/>
      <c r="M11" s="23"/>
      <c r="N11" s="65">
        <f>6-(COUNTA(H11:M11))</f>
        <v>6</v>
      </c>
      <c r="O11" s="60">
        <v>0.4375</v>
      </c>
      <c r="P11" s="66">
        <v>0.6493055555555556</v>
      </c>
      <c r="Q11" s="67">
        <v>0</v>
      </c>
      <c r="R11" s="60">
        <v>0.75</v>
      </c>
      <c r="S11" s="60">
        <f>P11-O11</f>
        <v>0.21180555555555558</v>
      </c>
      <c r="T11" s="60">
        <f>SUM(H11:M11)</f>
        <v>0</v>
      </c>
      <c r="U11" s="60">
        <f>IF(P11&lt;R11,Q11,((P11-R11)*10))</f>
        <v>0</v>
      </c>
      <c r="V11" s="60">
        <f>SUM(T11:U11)</f>
        <v>0</v>
      </c>
      <c r="W11" s="66">
        <f>SUM(V11,S11)</f>
        <v>0.21180555555555558</v>
      </c>
      <c r="X11" s="81">
        <v>2</v>
      </c>
      <c r="Y11" s="73"/>
      <c r="Z11" s="87"/>
      <c r="AA11" s="84"/>
      <c r="AB11" s="84"/>
      <c r="AC11" s="84"/>
      <c r="AD11" s="60"/>
      <c r="AE11" s="65">
        <f>5-(COUNTA(Z11:AD11))</f>
        <v>5</v>
      </c>
      <c r="AF11" s="60">
        <v>0.3958333333333333</v>
      </c>
      <c r="AG11" s="66">
        <v>0.49444444444444446</v>
      </c>
      <c r="AH11" s="67">
        <v>0</v>
      </c>
      <c r="AI11" s="60">
        <v>0.75</v>
      </c>
      <c r="AJ11" s="60">
        <f>AG11-AF11</f>
        <v>0.09861111111111115</v>
      </c>
      <c r="AK11" s="60">
        <f>SUM(Z11:AD11)</f>
        <v>0</v>
      </c>
      <c r="AL11" s="66">
        <f>SUM(AK11,AJ11)</f>
        <v>0.09861111111111115</v>
      </c>
      <c r="AM11" s="81">
        <v>2</v>
      </c>
      <c r="AN11" s="73"/>
      <c r="AO11" s="34">
        <f>AL11+W11</f>
        <v>0.31041666666666673</v>
      </c>
      <c r="AP11" s="12">
        <v>2</v>
      </c>
    </row>
    <row r="12" spans="1:42" ht="12.75">
      <c r="A12" s="12" t="s">
        <v>59</v>
      </c>
      <c r="B12" s="17" t="s">
        <v>16</v>
      </c>
      <c r="C12" s="1" t="s">
        <v>17</v>
      </c>
      <c r="D12" s="1" t="s">
        <v>18</v>
      </c>
      <c r="E12" s="1" t="s">
        <v>19</v>
      </c>
      <c r="F12" s="1" t="s">
        <v>18</v>
      </c>
      <c r="G12" s="18" t="s">
        <v>72</v>
      </c>
      <c r="H12" s="91"/>
      <c r="I12" s="25"/>
      <c r="J12" s="25"/>
      <c r="K12" s="25"/>
      <c r="L12" s="25"/>
      <c r="M12" s="23"/>
      <c r="N12" s="65">
        <f>6-(COUNTA(H12:M12))</f>
        <v>6</v>
      </c>
      <c r="O12" s="60">
        <v>0.4375</v>
      </c>
      <c r="P12" s="66">
        <v>0.7194444444444444</v>
      </c>
      <c r="Q12" s="67">
        <v>0</v>
      </c>
      <c r="R12" s="60">
        <v>0.75</v>
      </c>
      <c r="S12" s="60">
        <f>P12-O12</f>
        <v>0.28194444444444444</v>
      </c>
      <c r="T12" s="60">
        <f>SUM(H12:M12)</f>
        <v>0</v>
      </c>
      <c r="U12" s="60">
        <f>IF(P12&lt;R12,Q12,((P12-R12)*10))</f>
        <v>0</v>
      </c>
      <c r="V12" s="60">
        <f>SUM(T12:U12)</f>
        <v>0</v>
      </c>
      <c r="W12" s="66">
        <f>SUM(V12,S12)</f>
        <v>0.28194444444444444</v>
      </c>
      <c r="X12" s="81">
        <v>3</v>
      </c>
      <c r="Y12" s="73"/>
      <c r="Z12" s="87"/>
      <c r="AA12" s="84"/>
      <c r="AB12" s="84"/>
      <c r="AC12" s="84"/>
      <c r="AD12" s="60"/>
      <c r="AE12" s="65">
        <f>5-(COUNTA(Z12:AD12))</f>
        <v>5</v>
      </c>
      <c r="AF12" s="60">
        <v>0.3958333333333333</v>
      </c>
      <c r="AG12" s="66">
        <v>0.5277777777777778</v>
      </c>
      <c r="AH12" s="67">
        <v>0</v>
      </c>
      <c r="AI12" s="60">
        <v>0.75</v>
      </c>
      <c r="AJ12" s="60">
        <f>AG12-AF12</f>
        <v>0.13194444444444448</v>
      </c>
      <c r="AK12" s="60">
        <f>SUM(Z12:AD12)</f>
        <v>0</v>
      </c>
      <c r="AL12" s="66">
        <f>SUM(AK12,AJ12)</f>
        <v>0.13194444444444448</v>
      </c>
      <c r="AM12" s="81">
        <v>3</v>
      </c>
      <c r="AN12" s="73"/>
      <c r="AO12" s="34">
        <f>AL12+W12</f>
        <v>0.4138888888888889</v>
      </c>
      <c r="AP12" s="12">
        <v>3</v>
      </c>
    </row>
    <row r="13" spans="1:42" ht="13.5" thickBot="1">
      <c r="A13" s="11" t="s">
        <v>61</v>
      </c>
      <c r="B13" s="14" t="s">
        <v>27</v>
      </c>
      <c r="C13" s="7" t="s">
        <v>28</v>
      </c>
      <c r="D13" s="7" t="s">
        <v>29</v>
      </c>
      <c r="E13" s="7" t="s">
        <v>30</v>
      </c>
      <c r="F13" s="7" t="s">
        <v>31</v>
      </c>
      <c r="G13" s="15" t="s">
        <v>72</v>
      </c>
      <c r="H13" s="92">
        <v>0.03125</v>
      </c>
      <c r="I13" s="26"/>
      <c r="J13" s="26"/>
      <c r="K13" s="26"/>
      <c r="L13" s="26">
        <v>0.03125</v>
      </c>
      <c r="M13" s="22">
        <v>0.03125</v>
      </c>
      <c r="N13" s="48">
        <f>6-(COUNTA(H13:M13))</f>
        <v>3</v>
      </c>
      <c r="O13" s="49">
        <v>0.4375</v>
      </c>
      <c r="P13" s="50">
        <v>0.6840277777777778</v>
      </c>
      <c r="Q13" s="51">
        <v>0</v>
      </c>
      <c r="R13" s="49">
        <v>0.75</v>
      </c>
      <c r="S13" s="49">
        <f>P13-O13</f>
        <v>0.2465277777777778</v>
      </c>
      <c r="T13" s="49">
        <f>SUM(H13:M13)</f>
        <v>0.09375</v>
      </c>
      <c r="U13" s="49">
        <f>IF(P13&lt;R13,Q13,((P13-R13)*10))</f>
        <v>0</v>
      </c>
      <c r="V13" s="49">
        <f>SUM(T13:U13)</f>
        <v>0.09375</v>
      </c>
      <c r="W13" s="50">
        <f>SUM(V13,S13)</f>
        <v>0.3402777777777778</v>
      </c>
      <c r="X13" s="80">
        <v>4</v>
      </c>
      <c r="Y13" s="73"/>
      <c r="Z13" s="88"/>
      <c r="AA13" s="89"/>
      <c r="AB13" s="89"/>
      <c r="AC13" s="89"/>
      <c r="AD13" s="49">
        <v>0.03125</v>
      </c>
      <c r="AE13" s="48">
        <f>5-(COUNTA(Z13:AD13))</f>
        <v>4</v>
      </c>
      <c r="AF13" s="49">
        <v>0.3958333333333333</v>
      </c>
      <c r="AG13" s="50">
        <v>0.5618055555555556</v>
      </c>
      <c r="AH13" s="51">
        <v>0</v>
      </c>
      <c r="AI13" s="49">
        <v>0.75</v>
      </c>
      <c r="AJ13" s="49">
        <f>AG13-AF13</f>
        <v>0.16597222222222224</v>
      </c>
      <c r="AK13" s="49">
        <f>SUM(Z13:AD13)</f>
        <v>0.03125</v>
      </c>
      <c r="AL13" s="50">
        <f>SUM(AK13,AJ13)</f>
        <v>0.19722222222222224</v>
      </c>
      <c r="AM13" s="80">
        <v>4</v>
      </c>
      <c r="AN13" s="73"/>
      <c r="AO13" s="35">
        <f>AL13+W13</f>
        <v>0.5375000000000001</v>
      </c>
      <c r="AP13" s="11">
        <v>4</v>
      </c>
    </row>
    <row r="14" spans="1:42" ht="13.5" thickBot="1">
      <c r="A14" s="10">
        <v>34</v>
      </c>
      <c r="B14" s="14" t="s">
        <v>24</v>
      </c>
      <c r="C14" s="6" t="s">
        <v>78</v>
      </c>
      <c r="D14" s="6" t="s">
        <v>79</v>
      </c>
      <c r="E14" s="6"/>
      <c r="F14" s="6"/>
      <c r="G14" s="13" t="s">
        <v>71</v>
      </c>
      <c r="H14" s="90"/>
      <c r="I14" s="24"/>
      <c r="J14" s="24"/>
      <c r="K14" s="24">
        <v>0.03125</v>
      </c>
      <c r="L14" s="24"/>
      <c r="M14" s="21"/>
      <c r="N14" s="44">
        <f>6-(COUNTA(H14:M14))</f>
        <v>5</v>
      </c>
      <c r="O14" s="45">
        <v>0.4375</v>
      </c>
      <c r="P14" s="46">
        <v>0.5951388888888889</v>
      </c>
      <c r="Q14" s="47">
        <v>0</v>
      </c>
      <c r="R14" s="45">
        <v>0.75</v>
      </c>
      <c r="S14" s="45">
        <f>P14-O14</f>
        <v>0.15763888888888888</v>
      </c>
      <c r="T14" s="45">
        <f>SUM(H14:M14)</f>
        <v>0.03125</v>
      </c>
      <c r="U14" s="45">
        <f>IF(P14&lt;R14,Q14,((P14-R14)*10))</f>
        <v>0</v>
      </c>
      <c r="V14" s="45">
        <f>SUM(T14:U14)</f>
        <v>0.03125</v>
      </c>
      <c r="W14" s="46">
        <f>SUM(V14,S14)</f>
        <v>0.18888888888888888</v>
      </c>
      <c r="X14" s="79" t="s">
        <v>83</v>
      </c>
      <c r="Y14" s="73"/>
      <c r="Z14" s="85" t="s">
        <v>83</v>
      </c>
      <c r="AA14" s="86" t="s">
        <v>83</v>
      </c>
      <c r="AB14" s="86" t="s">
        <v>83</v>
      </c>
      <c r="AC14" s="86" t="s">
        <v>83</v>
      </c>
      <c r="AD14" s="45" t="s">
        <v>83</v>
      </c>
      <c r="AE14" s="44" t="s">
        <v>83</v>
      </c>
      <c r="AF14" s="45" t="s">
        <v>83</v>
      </c>
      <c r="AG14" s="46" t="s">
        <v>83</v>
      </c>
      <c r="AH14" s="47" t="s">
        <v>83</v>
      </c>
      <c r="AI14" s="45" t="s">
        <v>83</v>
      </c>
      <c r="AJ14" s="45" t="s">
        <v>83</v>
      </c>
      <c r="AK14" s="45" t="s">
        <v>83</v>
      </c>
      <c r="AL14" s="46" t="s">
        <v>83</v>
      </c>
      <c r="AM14" s="55" t="s">
        <v>83</v>
      </c>
      <c r="AN14" s="73"/>
      <c r="AO14" s="54" t="s">
        <v>83</v>
      </c>
      <c r="AP14" s="47" t="s">
        <v>83</v>
      </c>
    </row>
    <row r="15" spans="1:42" ht="13.5" thickBot="1">
      <c r="A15" s="11">
        <v>35</v>
      </c>
      <c r="B15" s="14" t="s">
        <v>24</v>
      </c>
      <c r="C15" s="7"/>
      <c r="D15" s="7"/>
      <c r="E15" s="7" t="s">
        <v>25</v>
      </c>
      <c r="F15" s="7" t="s">
        <v>26</v>
      </c>
      <c r="G15" s="15" t="s">
        <v>71</v>
      </c>
      <c r="H15" s="92"/>
      <c r="I15" s="26">
        <v>0.03125</v>
      </c>
      <c r="J15" s="26">
        <v>0.020833333333333332</v>
      </c>
      <c r="K15" s="26">
        <v>0.03125</v>
      </c>
      <c r="L15" s="26"/>
      <c r="M15" s="22"/>
      <c r="N15" s="48">
        <f>6-(COUNTA(H15:M15))</f>
        <v>3</v>
      </c>
      <c r="O15" s="49">
        <v>0.4375</v>
      </c>
      <c r="P15" s="50">
        <v>0.7013888888888888</v>
      </c>
      <c r="Q15" s="51">
        <v>0</v>
      </c>
      <c r="R15" s="49">
        <v>0.75</v>
      </c>
      <c r="S15" s="49">
        <f>P15-O15</f>
        <v>0.26388888888888884</v>
      </c>
      <c r="T15" s="49">
        <f>SUM(H15:M15)</f>
        <v>0.08333333333333333</v>
      </c>
      <c r="U15" s="49">
        <f>IF(P15&lt;R15,Q15,((P15-R15)*10))</f>
        <v>0</v>
      </c>
      <c r="V15" s="49">
        <f>SUM(T15:U15)</f>
        <v>0.08333333333333333</v>
      </c>
      <c r="W15" s="50">
        <f>SUM(V15,S15)</f>
        <v>0.34722222222222215</v>
      </c>
      <c r="X15" s="80" t="s">
        <v>83</v>
      </c>
      <c r="Y15" s="73"/>
      <c r="Z15" s="88" t="s">
        <v>83</v>
      </c>
      <c r="AA15" s="89" t="s">
        <v>83</v>
      </c>
      <c r="AB15" s="89" t="s">
        <v>83</v>
      </c>
      <c r="AC15" s="89" t="s">
        <v>83</v>
      </c>
      <c r="AD15" s="49" t="s">
        <v>83</v>
      </c>
      <c r="AE15" s="48" t="s">
        <v>83</v>
      </c>
      <c r="AF15" s="49" t="s">
        <v>83</v>
      </c>
      <c r="AG15" s="50" t="s">
        <v>83</v>
      </c>
      <c r="AH15" s="51" t="s">
        <v>83</v>
      </c>
      <c r="AI15" s="49" t="s">
        <v>83</v>
      </c>
      <c r="AJ15" s="49" t="s">
        <v>83</v>
      </c>
      <c r="AK15" s="49" t="s">
        <v>83</v>
      </c>
      <c r="AL15" s="50" t="s">
        <v>83</v>
      </c>
      <c r="AM15" s="64" t="s">
        <v>83</v>
      </c>
      <c r="AN15" s="73"/>
      <c r="AO15" s="63" t="s">
        <v>83</v>
      </c>
      <c r="AP15" s="51" t="s">
        <v>83</v>
      </c>
    </row>
    <row r="17" spans="17:22" ht="12.75">
      <c r="Q17" s="68"/>
      <c r="V17" s="68"/>
    </row>
    <row r="18" spans="17:22" ht="12.75">
      <c r="Q18" s="68"/>
      <c r="V18" s="68"/>
    </row>
    <row r="19" spans="17:22" ht="12.75">
      <c r="Q19" s="68"/>
      <c r="V19" s="68"/>
    </row>
    <row r="20" spans="17:22" ht="12.75">
      <c r="Q20" s="68"/>
      <c r="V20" s="68"/>
    </row>
    <row r="21" spans="17:22" ht="12.75">
      <c r="Q21" s="68"/>
      <c r="V21" s="68"/>
    </row>
    <row r="22" spans="17:22" ht="12.75">
      <c r="Q22" s="68"/>
      <c r="V22" s="68"/>
    </row>
    <row r="23" spans="17:22" ht="12.75">
      <c r="Q23" s="68"/>
      <c r="V23" s="68"/>
    </row>
    <row r="24" spans="17:22" ht="12.75">
      <c r="Q24" s="68"/>
      <c r="V24" s="68"/>
    </row>
    <row r="25" spans="17:22" ht="12.75">
      <c r="Q25" s="68"/>
      <c r="V25" s="68"/>
    </row>
    <row r="26" spans="17:22" ht="12.75">
      <c r="Q26" s="68"/>
      <c r="V26" s="68"/>
    </row>
    <row r="27" spans="17:22" ht="12.75">
      <c r="Q27" s="68"/>
      <c r="V27" s="68"/>
    </row>
    <row r="28" spans="17:22" ht="12.75">
      <c r="Q28" s="68"/>
      <c r="V28" s="68"/>
    </row>
    <row r="29" spans="17:22" ht="12.75">
      <c r="Q29" s="68"/>
      <c r="V29" s="68"/>
    </row>
    <row r="30" spans="17:22" ht="12.75">
      <c r="Q30" s="68"/>
      <c r="V30" s="68"/>
    </row>
    <row r="31" spans="17:22" ht="12.75">
      <c r="Q31" s="68"/>
      <c r="V31" s="68"/>
    </row>
    <row r="32" spans="17:22" ht="12.75">
      <c r="Q32" s="68"/>
      <c r="V32" s="68"/>
    </row>
    <row r="33" spans="17:22" ht="12.75">
      <c r="Q33" s="68"/>
      <c r="V33" s="68"/>
    </row>
    <row r="34" spans="17:22" ht="12.75">
      <c r="Q34" s="68"/>
      <c r="V34" s="68"/>
    </row>
    <row r="35" spans="17:22" ht="12.75">
      <c r="Q35" s="68"/>
      <c r="V35" s="68"/>
    </row>
    <row r="36" spans="17:22" ht="12.75">
      <c r="Q36" s="68"/>
      <c r="V36" s="68"/>
    </row>
    <row r="37" spans="17:22" ht="12.75">
      <c r="Q37" s="68"/>
      <c r="V37" s="68"/>
    </row>
    <row r="38" spans="17:22" ht="12.75">
      <c r="Q38" s="68"/>
      <c r="V38" s="68"/>
    </row>
    <row r="39" spans="17:22" ht="12.75">
      <c r="Q39" s="68"/>
      <c r="V39" s="68"/>
    </row>
    <row r="40" spans="17:22" ht="12.75">
      <c r="Q40" s="68"/>
      <c r="V40" s="68"/>
    </row>
    <row r="41" spans="17:22" ht="12.75">
      <c r="Q41" s="68"/>
      <c r="V41" s="68"/>
    </row>
    <row r="42" spans="17:22" ht="12.75">
      <c r="Q42" s="68"/>
      <c r="V42" s="68"/>
    </row>
    <row r="43" spans="17:22" ht="12.75">
      <c r="Q43" s="68"/>
      <c r="V43" s="68"/>
    </row>
    <row r="44" spans="17:22" ht="12.75">
      <c r="Q44" s="68"/>
      <c r="V44" s="68"/>
    </row>
    <row r="45" spans="17:22" ht="12.75">
      <c r="Q45" s="68"/>
      <c r="V45" s="68"/>
    </row>
    <row r="46" spans="17:22" ht="12.75">
      <c r="Q46" s="68"/>
      <c r="V46" s="68"/>
    </row>
    <row r="47" spans="17:22" ht="12.75">
      <c r="Q47" s="68"/>
      <c r="V47" s="68"/>
    </row>
    <row r="48" spans="17:22" ht="12.75">
      <c r="Q48" s="68"/>
      <c r="V48" s="68"/>
    </row>
    <row r="49" spans="17:22" ht="12.75">
      <c r="Q49" s="68"/>
      <c r="V49" s="68"/>
    </row>
    <row r="50" spans="17:22" ht="12.75">
      <c r="Q50" s="68"/>
      <c r="V50" s="68"/>
    </row>
    <row r="51" spans="17:22" ht="12.75">
      <c r="Q51" s="68"/>
      <c r="V51" s="68"/>
    </row>
    <row r="52" spans="17:22" ht="12.75">
      <c r="Q52" s="68"/>
      <c r="V52" s="6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konopinski</dc:creator>
  <cp:keywords/>
  <dc:description/>
  <cp:lastModifiedBy>konopinski</cp:lastModifiedBy>
  <cp:lastPrinted>2012-10-06T11:19:27Z</cp:lastPrinted>
  <dcterms:created xsi:type="dcterms:W3CDTF">2012-10-05T19:24:57Z</dcterms:created>
  <dcterms:modified xsi:type="dcterms:W3CDTF">2012-10-08T20:47:27Z</dcterms:modified>
  <cp:category/>
  <cp:version/>
  <cp:contentType/>
  <cp:contentStatus/>
</cp:coreProperties>
</file>